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BuÇalışmaKitabı" defaultThemeVersion="124226"/>
  <workbookProtection workbookAlgorithmName="SHA-512" workbookHashValue="v62iMFGbVRI7npYOtmZ/61TJkrGMkzh0o72Mdo0x7sGUY1gXvugIr0PClfD9C+M+fIHaCzl8I9TZE8IaUg/Img==" workbookSaltValue="H0CSUh5vydOoOxKGHyOv8g==" workbookSpinCount="100000" lockStructure="1"/>
  <bookViews>
    <workbookView xWindow="0" yWindow="0" windowWidth="20730" windowHeight="11715"/>
  </bookViews>
  <sheets>
    <sheet name="BROŞÜR" sheetId="3" r:id="rId1"/>
    <sheet name="ADRES" sheetId="4" r:id="rId2"/>
    <sheet name="Sayfa1" sheetId="5" state="hidden" r:id="rId3"/>
  </sheets>
  <definedNames>
    <definedName name="_xlnm.Print_Area" localSheetId="0">BROŞÜR!$E$4:$AR$60</definedName>
  </definedNames>
  <calcPr calcId="152511"/>
</workbook>
</file>

<file path=xl/calcChain.xml><?xml version="1.0" encoding="utf-8"?>
<calcChain xmlns="http://schemas.openxmlformats.org/spreadsheetml/2006/main">
  <c r="H33" i="3" l="1"/>
  <c r="O28" i="3"/>
  <c r="X26" i="3" l="1"/>
  <c r="O26" i="3"/>
  <c r="X24" i="3" l="1"/>
  <c r="Z42" i="3" l="1"/>
  <c r="Z43" i="3"/>
  <c r="Z44" i="3"/>
  <c r="Z45" i="3"/>
  <c r="O24" i="3" l="1"/>
  <c r="Q45" i="3" l="1"/>
  <c r="U45" i="3" s="1"/>
  <c r="AM45" i="3" s="1"/>
  <c r="Q43" i="3"/>
  <c r="U43" i="3" s="1"/>
  <c r="AM43" i="3" s="1"/>
  <c r="Q42" i="3"/>
  <c r="U42" i="3" s="1"/>
  <c r="AM42" i="3" s="1"/>
  <c r="Q44" i="3"/>
  <c r="U44" i="3" s="1"/>
  <c r="AM44" i="3" s="1"/>
  <c r="H35" i="3"/>
  <c r="I36" i="3"/>
  <c r="AT48" i="3"/>
  <c r="AT42" i="3" l="1"/>
  <c r="AT43" i="3"/>
  <c r="AT47" i="3"/>
  <c r="AT45" i="3"/>
  <c r="AT44" i="3"/>
</calcChain>
</file>

<file path=xl/sharedStrings.xml><?xml version="1.0" encoding="utf-8"?>
<sst xmlns="http://schemas.openxmlformats.org/spreadsheetml/2006/main" count="121" uniqueCount="64">
  <si>
    <t>Faiz Oranı (Aylık)</t>
  </si>
  <si>
    <t>-</t>
  </si>
  <si>
    <t>Kredi Tutarı (TL)</t>
  </si>
  <si>
    <t>Faiz (Aylık)</t>
  </si>
  <si>
    <t>ALINACAK ÜCRETLER (TL)</t>
  </si>
  <si>
    <t>Vade (Ay)</t>
  </si>
  <si>
    <t>FAİZ MALİYET TABLOSU</t>
  </si>
  <si>
    <t>Kredi Limitleri</t>
  </si>
  <si>
    <t>Vade Aralığı</t>
  </si>
  <si>
    <t>www.vakifbank.com.tr</t>
  </si>
  <si>
    <t>Kredi Tahsis Ücreti</t>
  </si>
  <si>
    <t>Kredi Tahsis Ücreti (TL)</t>
  </si>
  <si>
    <t xml:space="preserve"> VakıfBank Kampanya süresini ve kampanya süresince kredi tahsis ücretini ve faiz oranını değiştirme hakkına sahiptir.</t>
  </si>
  <si>
    <t xml:space="preserve"> Kredi taleplerinde kefil ön koşulu aranmamakla beraber şubelerimiz gerekli durumlarda kefil talep edebilirler</t>
  </si>
  <si>
    <t>MALİYET ORANLARI (%)**</t>
  </si>
  <si>
    <t>LÜTFEN AŞAĞIDAKİ YERLERE İLGİLİ BİLGİLERİ YAZINIZ</t>
  </si>
  <si>
    <t>ŞUBE ADI</t>
  </si>
  <si>
    <t xml:space="preserve">ŞUBE  ADRESİ   </t>
  </si>
  <si>
    <t xml:space="preserve">BİREYSEL PORTFÖY YÖNETİCİSİ   </t>
  </si>
  <si>
    <t xml:space="preserve">TELEFONLAR   </t>
  </si>
  <si>
    <t xml:space="preserve">E-POSTA ADRESİ   </t>
  </si>
  <si>
    <t>BİLGİLERİ YAZDIKTAN SONRA BROŞÜR BÖLÜMÜNE GEÇİP</t>
  </si>
  <si>
    <t>SAYFA AYARLARI İLE OYNAMADAN DİREKT YAZDIR'I SEÇİNİZ</t>
  </si>
  <si>
    <t>YUKARIYA YAZDIĞINIZ BİLGİLER OTOMATİK OLARAK BROŞÜR</t>
  </si>
  <si>
    <t>İÇERİSİNE AKTARILACAKTIR</t>
  </si>
  <si>
    <t>% 0,5 +BSMV</t>
  </si>
  <si>
    <t>İHTİYAÇ KREDİSİ</t>
  </si>
  <si>
    <t>Efektif Yıllık Faiz Oranı</t>
  </si>
  <si>
    <t>*Hayat Sigortası</t>
  </si>
  <si>
    <t>**Maliyet oranı örnek vade ve örnek tutar üzerinden hesaplanmıştır.</t>
  </si>
  <si>
    <t xml:space="preserve"> ** Efektif Yıllık Faiz Oranına kredi için tahsil edilen kredi tahsis ücreti, faiz ve vergiler dahildir.</t>
  </si>
  <si>
    <t>Aylık Taksit (TL)***</t>
  </si>
  <si>
    <t>***Taksit Tutarlarına BSMV ve KKDF Dahildir.</t>
  </si>
  <si>
    <t>03</t>
  </si>
  <si>
    <t>TL</t>
  </si>
  <si>
    <t>Var</t>
  </si>
  <si>
    <t>Yok</t>
  </si>
  <si>
    <t>Opsiyonel</t>
  </si>
  <si>
    <t xml:space="preserve">Opsiyonel </t>
  </si>
  <si>
    <t>SKY KREDİSİ</t>
  </si>
  <si>
    <t>SKY KREDİSİNİN ÖZELLİKLERİ</t>
  </si>
  <si>
    <t xml:space="preserve">SKY limitin 5%&lt;=10.000TL kadar olması zorunludur. </t>
  </si>
  <si>
    <t>Başvuru Zorunlu (YENİ BAŞVURU)</t>
  </si>
  <si>
    <t>Kredi Adı</t>
  </si>
  <si>
    <t xml:space="preserve">                    Aşağıdaki Telefonlardan Bilgi Alabilirsiniz</t>
  </si>
  <si>
    <t xml:space="preserve">                      Başvurularınız İçin Şubemize Bekliyoruz</t>
  </si>
  <si>
    <t>03 - 36 Ay</t>
  </si>
  <si>
    <t>2020-989 Tebliğ</t>
  </si>
  <si>
    <t>SKY KREDİSİ (MOBİL)</t>
  </si>
  <si>
    <t>SKY KREDİSİ 2 (MOBİL)</t>
  </si>
  <si>
    <t>KKB Skor Puanı</t>
  </si>
  <si>
    <t>Hayat Sigortası</t>
  </si>
  <si>
    <t>VAR</t>
  </si>
  <si>
    <t>SKY Kredisi</t>
  </si>
  <si>
    <t>04</t>
  </si>
  <si>
    <t>YOK</t>
  </si>
  <si>
    <t>1801-1900</t>
  </si>
  <si>
    <t>05</t>
  </si>
  <si>
    <t>0-1800</t>
  </si>
  <si>
    <t>*Hayat Sigortası: 1 yıllık Hayat Sigortası prim tutarı 35 yaşındaki bay müşteri için hesaplanmış olup, kredi tutarına,vadesine ve müşterinin yaşına göre değişiklik göstermekte olup Efektif Yıllık Faiz Oranı hesaplamasına dahil edilmemiştir.</t>
  </si>
  <si>
    <t>* %1,51 ve %1,54 faiz oranında 1 adet otomatik ödeme talimatı, ek hesap ve kredi kartı başvurusu zorunludur.</t>
  </si>
  <si>
    <t xml:space="preserve">VAKIFBANK SEYHAN ŞUBE </t>
  </si>
  <si>
    <t xml:space="preserve">HASİBE BİNGÜL 05345833473 </t>
  </si>
  <si>
    <t>DİLAN VURANKARTAL 5012607489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</si>
</sst>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&quot;TL&quot;;[Red]\-#,##0.00\ &quot;TL&quot;"/>
    <numFmt numFmtId="165" formatCode="_-* #,##0.00\ &quot;TL&quot;_-;\-* #,##0.00\ &quot;TL&quot;_-;_-* &quot;-&quot;??\ &quot;TL&quot;_-;_-@_-"/>
    <numFmt numFmtId="166" formatCode="_-* #,##0.00\ _T_L_-;\-* #,##0.00\ _T_L_-;_-* &quot;-&quot;??\ _T_L_-;_-@_-"/>
    <numFmt numFmtId="167" formatCode="#,##0\ &quot;TL&quot;"/>
    <numFmt numFmtId="168" formatCode="%\ 0.00"/>
    <numFmt numFmtId="169" formatCode="#,##0.00\ &quot;TL&quot;"/>
    <numFmt numFmtId="170" formatCode="%\ 0.0000"/>
  </numFmts>
  <fonts count="24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15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sz val="36"/>
      <color theme="1"/>
      <name val="Calibri"/>
      <family val="2"/>
      <charset val="162"/>
      <scheme val="minor"/>
    </font>
    <font>
      <sz val="12"/>
      <color theme="1"/>
      <name val="Symbol"/>
      <family val="1"/>
      <charset val="2"/>
    </font>
    <font>
      <sz val="8"/>
      <color theme="1"/>
      <name val="Calibri"/>
      <family val="2"/>
      <charset val="162"/>
      <scheme val="minor"/>
    </font>
    <font>
      <sz val="8.5"/>
      <color rgb="FF1D1D13"/>
      <name val="Calibri"/>
      <family val="2"/>
      <charset val="162"/>
      <scheme val="minor"/>
    </font>
    <font>
      <sz val="8"/>
      <color rgb="FF1D1D13"/>
      <name val="Calibri"/>
      <family val="2"/>
      <charset val="162"/>
      <scheme val="minor"/>
    </font>
    <font>
      <b/>
      <sz val="50"/>
      <color theme="1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8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22"/>
      <color rgb="FF000000"/>
      <name val="Arial"/>
      <family val="2"/>
      <charset val="162"/>
    </font>
    <font>
      <sz val="22"/>
      <color rgb="FF000000"/>
      <name val="Arial"/>
      <family val="2"/>
      <charset val="162"/>
    </font>
    <font>
      <sz val="22"/>
      <name val="Arial"/>
      <family val="2"/>
      <charset val="162"/>
    </font>
    <font>
      <sz val="22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theme="0" tint="-0.24994659260841701"/>
      </bottom>
      <diagonal/>
    </border>
    <border>
      <left/>
      <right style="hair">
        <color indexed="64"/>
      </right>
      <top style="thin">
        <color theme="0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theme="0" tint="-0.24994659260841701"/>
      </right>
      <top/>
      <bottom style="hair">
        <color indexed="64"/>
      </bottom>
      <diagonal/>
    </border>
    <border>
      <left style="thin">
        <color theme="0" tint="-0.24994659260841701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18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0" fillId="0" borderId="0" xfId="0" applyBorder="1"/>
    <xf numFmtId="0" fontId="5" fillId="0" borderId="0" xfId="0" applyFont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9" xfId="0" applyBorder="1"/>
    <xf numFmtId="0" fontId="1" fillId="0" borderId="9" xfId="2" quotePrefix="1" applyFont="1" applyBorder="1" applyAlignment="1" applyProtection="1"/>
    <xf numFmtId="0" fontId="0" fillId="0" borderId="1" xfId="0" applyBorder="1"/>
    <xf numFmtId="0" fontId="0" fillId="0" borderId="2" xfId="0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" xfId="0" applyFont="1" applyBorder="1"/>
    <xf numFmtId="0" fontId="6" fillId="0" borderId="2" xfId="0" applyFont="1" applyBorder="1"/>
    <xf numFmtId="0" fontId="5" fillId="0" borderId="1" xfId="0" applyFont="1" applyBorder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 applyFill="1" applyBorder="1"/>
    <xf numFmtId="0" fontId="5" fillId="0" borderId="0" xfId="0" applyFont="1" applyBorder="1" applyAlignment="1"/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/>
    <xf numFmtId="0" fontId="12" fillId="0" borderId="0" xfId="0" applyFont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0" fontId="0" fillId="0" borderId="10" xfId="0" applyBorder="1"/>
    <xf numFmtId="0" fontId="4" fillId="2" borderId="10" xfId="0" applyFont="1" applyFill="1" applyBorder="1" applyAlignment="1"/>
    <xf numFmtId="0" fontId="0" fillId="0" borderId="10" xfId="0" applyBorder="1" applyAlignment="1"/>
    <xf numFmtId="0" fontId="0" fillId="0" borderId="10" xfId="0" applyFill="1" applyBorder="1" applyAlignment="1"/>
    <xf numFmtId="0" fontId="3" fillId="0" borderId="10" xfId="2" applyFill="1" applyBorder="1" applyAlignment="1" applyProtection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0" fontId="6" fillId="0" borderId="0" xfId="3" applyNumberFormat="1" applyFont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0" fillId="3" borderId="0" xfId="0" applyFill="1"/>
    <xf numFmtId="0" fontId="0" fillId="0" borderId="0" xfId="0" applyFill="1"/>
    <xf numFmtId="0" fontId="17" fillId="0" borderId="0" xfId="0" applyFont="1"/>
    <xf numFmtId="0" fontId="19" fillId="3" borderId="0" xfId="0" applyFont="1" applyFill="1"/>
    <xf numFmtId="0" fontId="19" fillId="0" borderId="0" xfId="0" applyFont="1" applyFill="1"/>
    <xf numFmtId="0" fontId="18" fillId="0" borderId="10" xfId="0" applyFont="1" applyFill="1" applyBorder="1" applyAlignment="1">
      <alignment horizontal="center" vertical="center"/>
    </xf>
    <xf numFmtId="169" fontId="5" fillId="0" borderId="0" xfId="0" applyNumberFormat="1" applyFont="1" applyAlignment="1">
      <alignment vertical="center"/>
    </xf>
    <xf numFmtId="4" fontId="6" fillId="0" borderId="0" xfId="0" applyNumberFormat="1" applyFont="1"/>
    <xf numFmtId="0" fontId="18" fillId="0" borderId="10" xfId="0" applyFont="1" applyFill="1" applyBorder="1" applyAlignment="1">
      <alignment horizontal="center" vertical="center" wrapText="1"/>
    </xf>
    <xf numFmtId="10" fontId="18" fillId="0" borderId="10" xfId="0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vertical="center"/>
    </xf>
    <xf numFmtId="49" fontId="21" fillId="3" borderId="25" xfId="0" applyNumberFormat="1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3" fontId="21" fillId="0" borderId="25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3" fontId="22" fillId="0" borderId="26" xfId="0" applyNumberFormat="1" applyFont="1" applyFill="1" applyBorder="1" applyAlignment="1">
      <alignment horizontal="center" vertical="center"/>
    </xf>
    <xf numFmtId="3" fontId="22" fillId="0" borderId="13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10" fontId="23" fillId="3" borderId="27" xfId="0" applyNumberFormat="1" applyFont="1" applyFill="1" applyBorder="1" applyAlignment="1">
      <alignment horizontal="center" vertical="center" wrapText="1"/>
    </xf>
    <xf numFmtId="10" fontId="23" fillId="0" borderId="13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 wrapText="1"/>
    </xf>
    <xf numFmtId="0" fontId="0" fillId="0" borderId="30" xfId="0" applyBorder="1"/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/>
    </xf>
    <xf numFmtId="10" fontId="4" fillId="0" borderId="22" xfId="0" applyNumberFormat="1" applyFont="1" applyBorder="1" applyAlignment="1">
      <alignment horizontal="center" vertical="center"/>
    </xf>
    <xf numFmtId="10" fontId="21" fillId="0" borderId="13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10" fontId="4" fillId="0" borderId="19" xfId="0" applyNumberFormat="1" applyFont="1" applyBorder="1" applyAlignment="1">
      <alignment horizontal="center" vertical="center"/>
    </xf>
    <xf numFmtId="10" fontId="4" fillId="0" borderId="36" xfId="0" applyNumberFormat="1" applyFont="1" applyBorder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/>
    </xf>
    <xf numFmtId="10" fontId="4" fillId="0" borderId="36" xfId="0" applyNumberFormat="1" applyFont="1" applyBorder="1" applyAlignment="1">
      <alignment horizontal="center" vertical="center"/>
    </xf>
    <xf numFmtId="167" fontId="5" fillId="0" borderId="0" xfId="0" applyNumberFormat="1" applyFont="1" applyBorder="1" applyAlignment="1">
      <alignment horizontal="center"/>
    </xf>
    <xf numFmtId="167" fontId="5" fillId="0" borderId="40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168" fontId="5" fillId="0" borderId="40" xfId="0" applyNumberFormat="1" applyFont="1" applyBorder="1" applyAlignment="1">
      <alignment horizontal="center"/>
    </xf>
    <xf numFmtId="169" fontId="5" fillId="0" borderId="40" xfId="0" applyNumberFormat="1" applyFont="1" applyBorder="1" applyAlignment="1">
      <alignment horizontal="center"/>
    </xf>
    <xf numFmtId="164" fontId="5" fillId="0" borderId="40" xfId="1" applyNumberFormat="1" applyFont="1" applyBorder="1" applyAlignment="1">
      <alignment horizontal="center" vertical="center"/>
    </xf>
    <xf numFmtId="165" fontId="5" fillId="0" borderId="40" xfId="1" applyNumberFormat="1" applyFont="1" applyBorder="1" applyAlignment="1">
      <alignment horizontal="center" vertical="center"/>
    </xf>
    <xf numFmtId="170" fontId="5" fillId="0" borderId="40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 vertical="center"/>
    </xf>
    <xf numFmtId="10" fontId="0" fillId="0" borderId="38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 wrapText="1"/>
    </xf>
    <xf numFmtId="164" fontId="5" fillId="0" borderId="39" xfId="0" applyNumberFormat="1" applyFont="1" applyBorder="1" applyAlignment="1">
      <alignment horizontal="center" vertical="center" wrapText="1"/>
    </xf>
    <xf numFmtId="10" fontId="4" fillId="0" borderId="18" xfId="0" applyNumberFormat="1" applyFont="1" applyBorder="1" applyAlignment="1">
      <alignment horizontal="center" vertical="center" wrapText="1"/>
    </xf>
    <xf numFmtId="10" fontId="4" fillId="0" borderId="19" xfId="0" applyNumberFormat="1" applyFont="1" applyBorder="1" applyAlignment="1">
      <alignment horizontal="center" vertical="center" wrapText="1"/>
    </xf>
    <xf numFmtId="10" fontId="4" fillId="0" borderId="20" xfId="0" applyNumberFormat="1" applyFont="1" applyBorder="1" applyAlignment="1">
      <alignment horizontal="center" vertical="center" wrapText="1"/>
    </xf>
    <xf numFmtId="10" fontId="4" fillId="0" borderId="45" xfId="0" applyNumberFormat="1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10" fontId="4" fillId="0" borderId="44" xfId="0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10" fontId="4" fillId="0" borderId="22" xfId="0" applyNumberFormat="1" applyFont="1" applyBorder="1" applyAlignment="1">
      <alignment horizontal="center" vertical="center" wrapText="1"/>
    </xf>
    <xf numFmtId="10" fontId="4" fillId="0" borderId="23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0" fontId="0" fillId="0" borderId="21" xfId="0" applyNumberFormat="1" applyFont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 wrapText="1"/>
    </xf>
    <xf numFmtId="0" fontId="0" fillId="0" borderId="20" xfId="1" applyNumberFormat="1" applyFont="1" applyBorder="1" applyAlignment="1">
      <alignment horizontal="center" vertical="center" wrapText="1"/>
    </xf>
    <xf numFmtId="0" fontId="0" fillId="0" borderId="36" xfId="1" applyNumberFormat="1" applyFont="1" applyBorder="1" applyAlignment="1">
      <alignment horizontal="center" vertical="center" wrapText="1"/>
    </xf>
    <xf numFmtId="0" fontId="0" fillId="0" borderId="37" xfId="1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10" fontId="4" fillId="0" borderId="18" xfId="0" applyNumberFormat="1" applyFont="1" applyBorder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/>
    </xf>
    <xf numFmtId="10" fontId="4" fillId="0" borderId="20" xfId="0" applyNumberFormat="1" applyFont="1" applyBorder="1" applyAlignment="1">
      <alignment horizontal="center" vertical="center"/>
    </xf>
    <xf numFmtId="10" fontId="4" fillId="0" borderId="38" xfId="0" applyNumberFormat="1" applyFont="1" applyBorder="1" applyAlignment="1">
      <alignment horizontal="center" vertical="center"/>
    </xf>
    <xf numFmtId="10" fontId="4" fillId="0" borderId="36" xfId="0" applyNumberFormat="1" applyFont="1" applyBorder="1" applyAlignment="1">
      <alignment horizontal="center" vertical="center"/>
    </xf>
    <xf numFmtId="10" fontId="4" fillId="0" borderId="3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8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70" fontId="5" fillId="0" borderId="14" xfId="0" applyNumberFormat="1" applyFont="1" applyBorder="1" applyAlignment="1">
      <alignment horizontal="center"/>
    </xf>
    <xf numFmtId="170" fontId="5" fillId="0" borderId="15" xfId="0" applyNumberFormat="1" applyFont="1" applyBorder="1" applyAlignment="1">
      <alignment horizontal="center"/>
    </xf>
    <xf numFmtId="170" fontId="5" fillId="0" borderId="16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9" fontId="5" fillId="0" borderId="17" xfId="0" applyNumberFormat="1" applyFont="1" applyBorder="1" applyAlignment="1">
      <alignment horizontal="center"/>
    </xf>
    <xf numFmtId="164" fontId="5" fillId="0" borderId="17" xfId="1" applyNumberFormat="1" applyFont="1" applyBorder="1" applyAlignment="1">
      <alignment horizontal="center" vertical="center"/>
    </xf>
    <xf numFmtId="165" fontId="5" fillId="0" borderId="17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167" fontId="5" fillId="0" borderId="17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2" xfId="1" applyNumberFormat="1" applyFont="1" applyBorder="1" applyAlignment="1">
      <alignment horizontal="center" vertical="center" wrapText="1"/>
    </xf>
    <xf numFmtId="0" fontId="0" fillId="0" borderId="23" xfId="1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0" fontId="4" fillId="0" borderId="21" xfId="0" applyNumberFormat="1" applyFont="1" applyBorder="1" applyAlignment="1">
      <alignment horizontal="center" vertical="center"/>
    </xf>
    <xf numFmtId="10" fontId="4" fillId="0" borderId="22" xfId="0" applyNumberFormat="1" applyFont="1" applyBorder="1" applyAlignment="1">
      <alignment horizontal="center" vertical="center"/>
    </xf>
    <xf numFmtId="10" fontId="4" fillId="0" borderId="23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left" vertical="center" wrapText="1"/>
    </xf>
    <xf numFmtId="10" fontId="4" fillId="0" borderId="43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0" fontId="4" fillId="0" borderId="44" xfId="0" applyNumberFormat="1" applyFont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4">
    <cellStyle name="Köprü" xfId="2" builtinId="8"/>
    <cellStyle name="Normal" xfId="0" builtinId="0"/>
    <cellStyle name="Virgül" xfId="1" builtinId="3"/>
    <cellStyle name="Yüzd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76200</xdr:colOff>
      <xdr:row>5</xdr:row>
      <xdr:rowOff>95250</xdr:rowOff>
    </xdr:from>
    <xdr:to>
      <xdr:col>26</xdr:col>
      <xdr:colOff>20955</xdr:colOff>
      <xdr:row>7</xdr:row>
      <xdr:rowOff>146050</xdr:rowOff>
    </xdr:to>
    <xdr:pic>
      <xdr:nvPicPr>
        <xdr:cNvPr id="5" name="Resim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1057275"/>
          <a:ext cx="2087880" cy="431800"/>
        </a:xfrm>
        <a:prstGeom prst="rect">
          <a:avLst/>
        </a:prstGeom>
      </xdr:spPr>
    </xdr:pic>
    <xdr:clientData/>
  </xdr:twoCellAnchor>
  <xdr:twoCellAnchor editAs="oneCell">
    <xdr:from>
      <xdr:col>35</xdr:col>
      <xdr:colOff>38100</xdr:colOff>
      <xdr:row>56</xdr:row>
      <xdr:rowOff>47625</xdr:rowOff>
    </xdr:from>
    <xdr:to>
      <xdr:col>43</xdr:col>
      <xdr:colOff>259080</xdr:colOff>
      <xdr:row>59</xdr:row>
      <xdr:rowOff>12700</xdr:rowOff>
    </xdr:to>
    <xdr:pic>
      <xdr:nvPicPr>
        <xdr:cNvPr id="6" name="Resim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2954000"/>
          <a:ext cx="2087880" cy="431800"/>
        </a:xfrm>
        <a:prstGeom prst="rect">
          <a:avLst/>
        </a:prstGeom>
      </xdr:spPr>
    </xdr:pic>
    <xdr:clientData/>
  </xdr:twoCellAnchor>
  <xdr:twoCellAnchor>
    <xdr:from>
      <xdr:col>8</xdr:col>
      <xdr:colOff>52115</xdr:colOff>
      <xdr:row>13</xdr:row>
      <xdr:rowOff>247646</xdr:rowOff>
    </xdr:from>
    <xdr:to>
      <xdr:col>38</xdr:col>
      <xdr:colOff>175959</xdr:colOff>
      <xdr:row>20</xdr:row>
      <xdr:rowOff>38097</xdr:rowOff>
    </xdr:to>
    <xdr:grpSp>
      <xdr:nvGrpSpPr>
        <xdr:cNvPr id="4" name="Grup 3"/>
        <xdr:cNvGrpSpPr/>
      </xdr:nvGrpSpPr>
      <xdr:grpSpPr>
        <a:xfrm>
          <a:off x="2138090" y="3190871"/>
          <a:ext cx="6848494" cy="2143126"/>
          <a:chOff x="8895639" y="3547457"/>
          <a:chExt cx="4867275" cy="2221059"/>
        </a:xfrm>
      </xdr:grpSpPr>
      <xdr:sp macro="" textlink="">
        <xdr:nvSpPr>
          <xdr:cNvPr id="7" name="Metin kutusu 6"/>
          <xdr:cNvSpPr txBox="1"/>
        </xdr:nvSpPr>
        <xdr:spPr>
          <a:xfrm>
            <a:off x="8895639" y="3547457"/>
            <a:ext cx="4867275" cy="11334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2800" b="0"/>
              <a:t>750.000-TL’ye kadar </a:t>
            </a:r>
          </a:p>
          <a:p>
            <a:pPr algn="ctr"/>
            <a:r>
              <a:rPr lang="tr-TR" sz="2800" b="0"/>
              <a:t>36 aya varan vade seçenekleri,</a:t>
            </a:r>
          </a:p>
        </xdr:txBody>
      </xdr:sp>
      <xdr:sp macro="" textlink="Sayfa1!J1">
        <xdr:nvSpPr>
          <xdr:cNvPr id="8" name="Metin kutusu 7"/>
          <xdr:cNvSpPr txBox="1"/>
        </xdr:nvSpPr>
        <xdr:spPr>
          <a:xfrm>
            <a:off x="9136086" y="4433975"/>
            <a:ext cx="1295399" cy="676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A462C2DE-AC16-4CE4-8449-D4DF46A38BC4}" type="TxLink">
              <a:rPr lang="en-US" sz="22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/>
              <a:t>1,51%</a:t>
            </a:fld>
            <a:endParaRPr lang="tr-TR" sz="7200">
              <a:latin typeface="+mn-lt"/>
            </a:endParaRPr>
          </a:p>
        </xdr:txBody>
      </xdr:sp>
      <xdr:sp macro="" textlink="">
        <xdr:nvSpPr>
          <xdr:cNvPr id="9" name="Metin kutusu 8"/>
          <xdr:cNvSpPr txBox="1"/>
        </xdr:nvSpPr>
        <xdr:spPr>
          <a:xfrm>
            <a:off x="9752174" y="4169356"/>
            <a:ext cx="3635214" cy="1599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2800" b="0" baseline="0"/>
              <a:t>'den başlayan faiz oranları ile </a:t>
            </a:r>
          </a:p>
          <a:p>
            <a:pPr algn="ctr"/>
            <a:r>
              <a:rPr lang="tr-TR" sz="2800" b="0" baseline="0"/>
              <a:t>Mobil Bankacılık ve Şubelerimizde</a:t>
            </a:r>
            <a:endParaRPr lang="tr-TR" sz="2800" b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kifbank.com.t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autoPageBreaks="0" fitToPage="1"/>
  </sheetPr>
  <dimension ref="E1:BF74"/>
  <sheetViews>
    <sheetView showGridLines="0" tabSelected="1" zoomScaleNormal="100" workbookViewId="0">
      <selection activeCell="H36" sqref="H36:AO36"/>
    </sheetView>
  </sheetViews>
  <sheetFormatPr defaultColWidth="4.28515625" defaultRowHeight="15" x14ac:dyDescent="0.25"/>
  <cols>
    <col min="1" max="6" width="3.7109375" customWidth="1"/>
    <col min="7" max="7" width="4.42578125" customWidth="1"/>
    <col min="8" max="8" width="4.5703125" customWidth="1"/>
    <col min="9" max="9" width="4.7109375" customWidth="1"/>
    <col min="10" max="10" width="0.42578125" customWidth="1"/>
    <col min="11" max="11" width="3.7109375" hidden="1" customWidth="1"/>
    <col min="12" max="13" width="3.7109375" customWidth="1"/>
    <col min="14" max="14" width="8.28515625" customWidth="1"/>
    <col min="15" max="15" width="1" customWidth="1"/>
    <col min="16" max="16" width="2.85546875" hidden="1" customWidth="1"/>
    <col min="17" max="18" width="3.7109375" customWidth="1"/>
    <col min="19" max="19" width="5.140625" customWidth="1"/>
    <col min="20" max="22" width="3.7109375" customWidth="1"/>
    <col min="23" max="23" width="11.28515625" customWidth="1"/>
    <col min="24" max="24" width="5.28515625" customWidth="1"/>
    <col min="25" max="25" width="2.140625" customWidth="1"/>
    <col min="26" max="26" width="6" customWidth="1"/>
    <col min="27" max="27" width="8.5703125" customWidth="1"/>
    <col min="28" max="28" width="6" hidden="1" customWidth="1"/>
    <col min="29" max="29" width="2.28515625" hidden="1" customWidth="1"/>
    <col min="30" max="30" width="6" hidden="1" customWidth="1"/>
    <col min="31" max="31" width="3.7109375" customWidth="1"/>
    <col min="32" max="32" width="1.140625" customWidth="1"/>
    <col min="33" max="33" width="0.28515625" customWidth="1"/>
    <col min="34" max="34" width="0.85546875" customWidth="1"/>
    <col min="35" max="35" width="6" customWidth="1"/>
    <col min="36" max="36" width="10" customWidth="1"/>
    <col min="37" max="37" width="3.7109375" hidden="1" customWidth="1"/>
    <col min="38" max="38" width="1.7109375" hidden="1" customWidth="1"/>
    <col min="39" max="42" width="3.7109375" customWidth="1"/>
    <col min="43" max="43" width="3.140625" customWidth="1"/>
    <col min="45" max="45" width="7.140625" hidden="1" customWidth="1"/>
    <col min="46" max="47" width="4.28515625" hidden="1" customWidth="1"/>
    <col min="48" max="48" width="6.140625" hidden="1" customWidth="1"/>
    <col min="49" max="49" width="7.140625" hidden="1" customWidth="1"/>
    <col min="58" max="58" width="9" bestFit="1" customWidth="1"/>
  </cols>
  <sheetData>
    <row r="1" spans="5:44" x14ac:dyDescent="0.25"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5:44" x14ac:dyDescent="0.25"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5:44" ht="15.75" thickBot="1" x14ac:dyDescent="0.3"/>
    <row r="4" spans="5:44" x14ac:dyDescent="0.25">
      <c r="E4" s="149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1"/>
    </row>
    <row r="5" spans="5:44" x14ac:dyDescent="0.25">
      <c r="E5" s="1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13"/>
    </row>
    <row r="6" spans="5:44" x14ac:dyDescent="0.25">
      <c r="E6" s="1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13"/>
    </row>
    <row r="7" spans="5:44" x14ac:dyDescent="0.25">
      <c r="E7" s="12"/>
      <c r="F7" s="4"/>
      <c r="G7" s="11" t="s">
        <v>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3"/>
    </row>
    <row r="8" spans="5:44" x14ac:dyDescent="0.25">
      <c r="E8" s="1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13"/>
    </row>
    <row r="9" spans="5:44" x14ac:dyDescent="0.25">
      <c r="E9" s="1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13"/>
    </row>
    <row r="10" spans="5:44" ht="24" customHeight="1" x14ac:dyDescent="0.25">
      <c r="E10" s="12"/>
      <c r="F10" s="153" t="s">
        <v>39</v>
      </c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3"/>
    </row>
    <row r="11" spans="5:44" ht="24" customHeight="1" x14ac:dyDescent="0.25">
      <c r="E11" s="12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3"/>
    </row>
    <row r="12" spans="5:44" ht="24" customHeight="1" x14ac:dyDescent="0.25">
      <c r="E12" s="12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3"/>
    </row>
    <row r="13" spans="5:44" ht="24" customHeight="1" x14ac:dyDescent="0.25">
      <c r="E13" s="12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3"/>
    </row>
    <row r="14" spans="5:44" ht="24" customHeight="1" x14ac:dyDescent="0.25">
      <c r="E14" s="12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3"/>
    </row>
    <row r="15" spans="5:44" ht="13.5" customHeight="1" x14ac:dyDescent="0.25">
      <c r="E15" s="12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3"/>
    </row>
    <row r="16" spans="5:44" ht="20.25" customHeight="1" x14ac:dyDescent="0.25">
      <c r="E16" s="12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3"/>
    </row>
    <row r="17" spans="5:44" ht="24" customHeight="1" x14ac:dyDescent="0.25">
      <c r="E17" s="1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43"/>
      <c r="AR17" s="13"/>
    </row>
    <row r="18" spans="5:44" ht="34.5" customHeight="1" x14ac:dyDescent="0.25">
      <c r="E18" s="12"/>
      <c r="F18" s="43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43"/>
      <c r="AR18" s="13"/>
    </row>
    <row r="19" spans="5:44" ht="34.5" customHeight="1" x14ac:dyDescent="0.25">
      <c r="E19" s="12"/>
      <c r="F19" s="43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43"/>
      <c r="AR19" s="13"/>
    </row>
    <row r="20" spans="5:44" ht="34.5" customHeight="1" x14ac:dyDescent="0.25">
      <c r="E20" s="12"/>
      <c r="F20" s="43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43"/>
      <c r="AR20" s="13"/>
    </row>
    <row r="21" spans="5:44" x14ac:dyDescent="0.25">
      <c r="E21" s="12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73"/>
      <c r="AR21" s="13"/>
    </row>
    <row r="22" spans="5:44" ht="15" customHeight="1" x14ac:dyDescent="0.25">
      <c r="E22" s="12"/>
      <c r="L22" s="174" t="s">
        <v>40</v>
      </c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6"/>
      <c r="AR22" s="13"/>
    </row>
    <row r="23" spans="5:44" ht="33" customHeight="1" x14ac:dyDescent="0.25">
      <c r="E23" s="12"/>
      <c r="L23" s="171" t="s">
        <v>43</v>
      </c>
      <c r="M23" s="172"/>
      <c r="N23" s="173"/>
      <c r="O23" s="111" t="s">
        <v>7</v>
      </c>
      <c r="P23" s="157"/>
      <c r="Q23" s="157"/>
      <c r="R23" s="157"/>
      <c r="S23" s="158"/>
      <c r="T23" s="111" t="s">
        <v>8</v>
      </c>
      <c r="U23" s="157"/>
      <c r="V23" s="158"/>
      <c r="W23" s="80" t="s">
        <v>50</v>
      </c>
      <c r="X23" s="111" t="s">
        <v>3</v>
      </c>
      <c r="Y23" s="157"/>
      <c r="Z23" s="158"/>
      <c r="AA23" s="80" t="s">
        <v>51</v>
      </c>
      <c r="AB23" s="76"/>
      <c r="AC23" s="76"/>
      <c r="AD23" s="76"/>
      <c r="AE23" s="161" t="s">
        <v>10</v>
      </c>
      <c r="AF23" s="162"/>
      <c r="AG23" s="162"/>
      <c r="AH23" s="162"/>
      <c r="AI23" s="163"/>
      <c r="AR23" s="13"/>
    </row>
    <row r="24" spans="5:44" ht="15" customHeight="1" x14ac:dyDescent="0.25">
      <c r="E24" s="12"/>
      <c r="L24" s="101" t="s">
        <v>53</v>
      </c>
      <c r="M24" s="102"/>
      <c r="N24" s="103"/>
      <c r="O24" s="113" t="str">
        <f>CONCATENATE(DOLLAR(Sayfa1!$F$1,0),Sayfa1!$G$1,DOLLAR(Sayfa1!$H$1,0))</f>
        <v>3.000 ₺-750.000 ₺</v>
      </c>
      <c r="P24" s="113"/>
      <c r="Q24" s="113"/>
      <c r="R24" s="113"/>
      <c r="S24" s="114"/>
      <c r="T24" s="117" t="s">
        <v>46</v>
      </c>
      <c r="U24" s="118"/>
      <c r="V24" s="119"/>
      <c r="W24" s="110" t="s">
        <v>56</v>
      </c>
      <c r="X24" s="125">
        <f>Sayfa1!J1</f>
        <v>1.5100000000000001E-2</v>
      </c>
      <c r="Y24" s="126"/>
      <c r="Z24" s="127"/>
      <c r="AA24" s="93" t="s">
        <v>52</v>
      </c>
      <c r="AB24" s="77"/>
      <c r="AC24" s="77"/>
      <c r="AD24" s="77"/>
      <c r="AE24" s="95" t="s">
        <v>25</v>
      </c>
      <c r="AF24" s="96"/>
      <c r="AG24" s="96"/>
      <c r="AH24" s="96"/>
      <c r="AI24" s="97"/>
      <c r="AR24" s="13"/>
    </row>
    <row r="25" spans="5:44" ht="28.5" customHeight="1" x14ac:dyDescent="0.25">
      <c r="E25" s="12"/>
      <c r="L25" s="104"/>
      <c r="M25" s="105"/>
      <c r="N25" s="106"/>
      <c r="O25" s="159"/>
      <c r="P25" s="159"/>
      <c r="Q25" s="159"/>
      <c r="R25" s="159"/>
      <c r="S25" s="160"/>
      <c r="T25" s="164"/>
      <c r="U25" s="165"/>
      <c r="V25" s="166"/>
      <c r="W25" s="111"/>
      <c r="X25" s="167"/>
      <c r="Y25" s="168"/>
      <c r="Z25" s="169"/>
      <c r="AA25" s="112"/>
      <c r="AB25" s="78"/>
      <c r="AC25" s="78"/>
      <c r="AD25" s="78"/>
      <c r="AE25" s="177"/>
      <c r="AF25" s="178"/>
      <c r="AG25" s="178"/>
      <c r="AH25" s="178"/>
      <c r="AI25" s="179"/>
      <c r="AR25" s="13"/>
    </row>
    <row r="26" spans="5:44" ht="15" customHeight="1" x14ac:dyDescent="0.25">
      <c r="E26" s="12"/>
      <c r="L26" s="104"/>
      <c r="M26" s="105"/>
      <c r="N26" s="106"/>
      <c r="O26" s="113" t="str">
        <f>CONCATENATE(DOLLAR(Sayfa1!$F$1,0),Sayfa1!$G$1,DOLLAR(Sayfa1!$H$1,0))</f>
        <v>3.000 ₺-750.000 ₺</v>
      </c>
      <c r="P26" s="113"/>
      <c r="Q26" s="113"/>
      <c r="R26" s="113"/>
      <c r="S26" s="114"/>
      <c r="T26" s="117" t="s">
        <v>46</v>
      </c>
      <c r="U26" s="118"/>
      <c r="V26" s="119"/>
      <c r="W26" s="123" t="s">
        <v>58</v>
      </c>
      <c r="X26" s="125">
        <f>Sayfa1!J4</f>
        <v>1.54E-2</v>
      </c>
      <c r="Y26" s="126"/>
      <c r="Z26" s="127"/>
      <c r="AA26" s="93" t="s">
        <v>52</v>
      </c>
      <c r="AB26" s="81"/>
      <c r="AC26" s="81"/>
      <c r="AD26" s="81"/>
      <c r="AE26" s="95" t="s">
        <v>25</v>
      </c>
      <c r="AF26" s="96"/>
      <c r="AG26" s="96"/>
      <c r="AH26" s="96"/>
      <c r="AI26" s="97"/>
      <c r="AR26" s="13"/>
    </row>
    <row r="27" spans="5:44" x14ac:dyDescent="0.25">
      <c r="E27" s="12"/>
      <c r="L27" s="104"/>
      <c r="M27" s="105"/>
      <c r="N27" s="106"/>
      <c r="O27" s="115"/>
      <c r="P27" s="115"/>
      <c r="Q27" s="115"/>
      <c r="R27" s="115"/>
      <c r="S27" s="116"/>
      <c r="T27" s="120"/>
      <c r="U27" s="121"/>
      <c r="V27" s="122"/>
      <c r="W27" s="124"/>
      <c r="X27" s="128"/>
      <c r="Y27" s="129"/>
      <c r="Z27" s="130"/>
      <c r="AA27" s="94"/>
      <c r="AB27" s="82"/>
      <c r="AC27" s="82"/>
      <c r="AD27" s="82"/>
      <c r="AE27" s="98"/>
      <c r="AF27" s="99"/>
      <c r="AG27" s="99"/>
      <c r="AH27" s="99"/>
      <c r="AI27" s="100"/>
      <c r="AR27" s="13"/>
    </row>
    <row r="28" spans="5:44" x14ac:dyDescent="0.25">
      <c r="E28" s="12"/>
      <c r="L28" s="104"/>
      <c r="M28" s="105"/>
      <c r="N28" s="106"/>
      <c r="O28" s="113" t="str">
        <f>CONCATENATE(DOLLAR(Sayfa1!$F$1,0),Sayfa1!$G$1,DOLLAR(Sayfa1!$H$1,0))</f>
        <v>3.000 ₺-750.000 ₺</v>
      </c>
      <c r="P28" s="113"/>
      <c r="Q28" s="113"/>
      <c r="R28" s="113"/>
      <c r="S28" s="114"/>
      <c r="T28" s="117" t="s">
        <v>46</v>
      </c>
      <c r="U28" s="118"/>
      <c r="V28" s="119"/>
      <c r="W28" s="123" t="s">
        <v>55</v>
      </c>
      <c r="X28" s="125">
        <v>1.8100000000000002E-2</v>
      </c>
      <c r="Y28" s="126"/>
      <c r="Z28" s="127"/>
      <c r="AA28" s="93" t="s">
        <v>55</v>
      </c>
      <c r="AB28" s="83"/>
      <c r="AC28" s="83"/>
      <c r="AD28" s="83"/>
      <c r="AE28" s="95" t="s">
        <v>25</v>
      </c>
      <c r="AF28" s="96"/>
      <c r="AG28" s="96"/>
      <c r="AH28" s="96"/>
      <c r="AI28" s="97"/>
      <c r="AR28" s="13"/>
    </row>
    <row r="29" spans="5:44" x14ac:dyDescent="0.25">
      <c r="E29" s="12"/>
      <c r="L29" s="107"/>
      <c r="M29" s="108"/>
      <c r="N29" s="109"/>
      <c r="O29" s="115"/>
      <c r="P29" s="115"/>
      <c r="Q29" s="115"/>
      <c r="R29" s="115"/>
      <c r="S29" s="116"/>
      <c r="T29" s="120"/>
      <c r="U29" s="121"/>
      <c r="V29" s="122"/>
      <c r="W29" s="124"/>
      <c r="X29" s="128"/>
      <c r="Y29" s="129"/>
      <c r="Z29" s="130"/>
      <c r="AA29" s="94"/>
      <c r="AB29" s="84"/>
      <c r="AC29" s="84"/>
      <c r="AD29" s="84"/>
      <c r="AE29" s="98"/>
      <c r="AF29" s="99"/>
      <c r="AG29" s="99"/>
      <c r="AH29" s="99"/>
      <c r="AI29" s="100"/>
      <c r="AR29" s="13"/>
    </row>
    <row r="30" spans="5:44" ht="19.5" customHeight="1" x14ac:dyDescent="0.25">
      <c r="E30" s="12"/>
      <c r="F30" s="4"/>
      <c r="N30" s="74" t="s">
        <v>44</v>
      </c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13"/>
    </row>
    <row r="31" spans="5:44" ht="26.25" customHeight="1" x14ac:dyDescent="0.4">
      <c r="E31" s="12"/>
      <c r="F31" s="4"/>
      <c r="H31" s="8"/>
      <c r="I31" s="8"/>
      <c r="J31" s="8"/>
      <c r="K31" s="8"/>
      <c r="L31" s="8"/>
      <c r="M31" s="8"/>
      <c r="N31" s="74" t="s">
        <v>45</v>
      </c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13"/>
    </row>
    <row r="32" spans="5:44" ht="20.25" customHeight="1" x14ac:dyDescent="0.4">
      <c r="E32" s="12"/>
      <c r="F32" s="8"/>
      <c r="G32" s="8"/>
      <c r="H32" s="180" t="s">
        <v>61</v>
      </c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47"/>
      <c r="AR32" s="13"/>
    </row>
    <row r="33" spans="5:58" ht="28.5" customHeight="1" x14ac:dyDescent="0.25">
      <c r="E33" s="12"/>
      <c r="F33" s="6"/>
      <c r="G33" s="6"/>
      <c r="H33" s="181" t="str">
        <f>ADRES!B5</f>
        <v>-</v>
      </c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6"/>
      <c r="AQ33" s="6"/>
      <c r="AR33" s="13"/>
    </row>
    <row r="34" spans="5:58" x14ac:dyDescent="0.25">
      <c r="E34" s="12"/>
      <c r="F34" s="6"/>
      <c r="G34" s="6"/>
      <c r="H34" s="181" t="s">
        <v>62</v>
      </c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46"/>
      <c r="AQ34" s="6"/>
      <c r="AR34" s="13"/>
    </row>
    <row r="35" spans="5:58" x14ac:dyDescent="0.25">
      <c r="E35" s="12"/>
      <c r="F35" s="6"/>
      <c r="G35" s="6"/>
      <c r="H35" s="170" t="str">
        <f>ADRES!B7</f>
        <v>-</v>
      </c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46"/>
      <c r="AQ35" s="46"/>
      <c r="AR35" s="13"/>
    </row>
    <row r="36" spans="5:58" x14ac:dyDescent="0.25">
      <c r="E36" s="12"/>
      <c r="F36" s="6"/>
      <c r="G36" s="6"/>
      <c r="H36" s="181" t="s">
        <v>63</v>
      </c>
      <c r="I36" s="181" t="str">
        <f>ADRES!B8</f>
        <v>-</v>
      </c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6"/>
      <c r="AQ36" s="6"/>
      <c r="AR36" s="13"/>
    </row>
    <row r="37" spans="5:58" x14ac:dyDescent="0.25">
      <c r="E37" s="12"/>
      <c r="F37" s="6"/>
      <c r="G37" s="6"/>
      <c r="AR37" s="13"/>
    </row>
    <row r="38" spans="5:58" x14ac:dyDescent="0.25">
      <c r="E38" s="12"/>
      <c r="F38" s="7"/>
      <c r="G38" s="7"/>
      <c r="AR38" s="13"/>
    </row>
    <row r="39" spans="5:58" x14ac:dyDescent="0.25">
      <c r="E39" s="12"/>
      <c r="F39" s="154" t="s">
        <v>6</v>
      </c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6"/>
      <c r="AR39" s="13"/>
    </row>
    <row r="40" spans="5:58" ht="24.75" customHeight="1" x14ac:dyDescent="0.25">
      <c r="E40" s="12"/>
      <c r="F40" s="154" t="s">
        <v>26</v>
      </c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6"/>
      <c r="Z40" s="131" t="s">
        <v>4</v>
      </c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2" t="s">
        <v>14</v>
      </c>
      <c r="AN40" s="133"/>
      <c r="AO40" s="133"/>
      <c r="AP40" s="133"/>
      <c r="AQ40" s="134"/>
      <c r="AR40" s="13"/>
      <c r="AS40" s="13"/>
    </row>
    <row r="41" spans="5:58" s="5" customFormat="1" ht="15.75" customHeight="1" x14ac:dyDescent="0.2">
      <c r="E41" s="14"/>
      <c r="F41" s="136" t="s">
        <v>2</v>
      </c>
      <c r="G41" s="136"/>
      <c r="H41" s="136"/>
      <c r="I41" s="136"/>
      <c r="J41" s="140" t="s">
        <v>5</v>
      </c>
      <c r="K41" s="141"/>
      <c r="L41" s="141"/>
      <c r="M41" s="141"/>
      <c r="N41" s="141"/>
      <c r="O41" s="141"/>
      <c r="P41" s="142"/>
      <c r="Q41" s="136" t="s">
        <v>0</v>
      </c>
      <c r="R41" s="136"/>
      <c r="S41" s="136"/>
      <c r="T41" s="136"/>
      <c r="U41" s="136" t="s">
        <v>31</v>
      </c>
      <c r="V41" s="136"/>
      <c r="W41" s="136"/>
      <c r="X41" s="136"/>
      <c r="Y41" s="136"/>
      <c r="Z41" s="136" t="s">
        <v>11</v>
      </c>
      <c r="AA41" s="136"/>
      <c r="AB41" s="136"/>
      <c r="AC41" s="136"/>
      <c r="AD41" s="136"/>
      <c r="AE41" s="136"/>
      <c r="AF41" s="136"/>
      <c r="AG41" s="136"/>
      <c r="AH41" s="136"/>
      <c r="AI41" s="136" t="s">
        <v>28</v>
      </c>
      <c r="AJ41" s="136"/>
      <c r="AK41" s="136"/>
      <c r="AL41" s="136"/>
      <c r="AM41" s="140" t="s">
        <v>27</v>
      </c>
      <c r="AN41" s="141"/>
      <c r="AO41" s="141"/>
      <c r="AP41" s="141"/>
      <c r="AQ41" s="142"/>
      <c r="AR41" s="15"/>
      <c r="AS41" s="15"/>
      <c r="BF41" s="55"/>
    </row>
    <row r="42" spans="5:58" s="2" customFormat="1" ht="12" x14ac:dyDescent="0.2">
      <c r="E42" s="16"/>
      <c r="F42" s="148">
        <v>100000</v>
      </c>
      <c r="G42" s="148"/>
      <c r="H42" s="148"/>
      <c r="I42" s="148"/>
      <c r="J42" s="140">
        <v>12</v>
      </c>
      <c r="K42" s="141"/>
      <c r="L42" s="141"/>
      <c r="M42" s="141"/>
      <c r="N42" s="141"/>
      <c r="O42" s="141"/>
      <c r="P42" s="142"/>
      <c r="Q42" s="135">
        <f>$X$24</f>
        <v>1.5100000000000001E-2</v>
      </c>
      <c r="R42" s="135"/>
      <c r="S42" s="135"/>
      <c r="T42" s="135"/>
      <c r="U42" s="143">
        <f>PMT(BROŞÜR!Q42*1.2,BROŞÜR!J42,-BROŞÜR!F42,0,0)</f>
        <v>9347.1217236622506</v>
      </c>
      <c r="V42" s="143"/>
      <c r="W42" s="143"/>
      <c r="X42" s="143"/>
      <c r="Y42" s="143"/>
      <c r="Z42" s="144">
        <f>BROŞÜR!F42*0.005*1.05</f>
        <v>525</v>
      </c>
      <c r="AA42" s="144"/>
      <c r="AB42" s="144"/>
      <c r="AC42" s="144"/>
      <c r="AD42" s="144"/>
      <c r="AE42" s="144"/>
      <c r="AF42" s="144"/>
      <c r="AG42" s="144"/>
      <c r="AH42" s="144"/>
      <c r="AI42" s="143">
        <v>668.71</v>
      </c>
      <c r="AJ42" s="143"/>
      <c r="AK42" s="143"/>
      <c r="AL42" s="143"/>
      <c r="AM42" s="137">
        <f>(1+RATE(J42,U42,-F42+Z42))^12-1</f>
        <v>0.253011486164187</v>
      </c>
      <c r="AN42" s="138"/>
      <c r="AO42" s="138"/>
      <c r="AP42" s="138"/>
      <c r="AQ42" s="139"/>
      <c r="AR42" s="17"/>
      <c r="AS42" s="17"/>
      <c r="AT42" s="45">
        <f>IFERROR(RATE(BROŞÜR!$J42,-BROŞÜR!$U42,BROŞÜR!$F42-BROŞÜR!$Z42-BROŞÜR!$AI42,0,0)/(1+0.2),"-")</f>
        <v>1.6725315829941915E-2</v>
      </c>
      <c r="BF42" s="56"/>
    </row>
    <row r="43" spans="5:58" s="1" customFormat="1" ht="12" x14ac:dyDescent="0.2">
      <c r="E43" s="18"/>
      <c r="F43" s="148">
        <v>125000</v>
      </c>
      <c r="G43" s="148"/>
      <c r="H43" s="148"/>
      <c r="I43" s="148"/>
      <c r="J43" s="140">
        <v>24</v>
      </c>
      <c r="K43" s="141"/>
      <c r="L43" s="141"/>
      <c r="M43" s="141"/>
      <c r="N43" s="141"/>
      <c r="O43" s="141"/>
      <c r="P43" s="142"/>
      <c r="Q43" s="135">
        <f>$X$24</f>
        <v>1.5100000000000001E-2</v>
      </c>
      <c r="R43" s="135"/>
      <c r="S43" s="135"/>
      <c r="T43" s="135"/>
      <c r="U43" s="143">
        <f>PMT(BROŞÜR!Q43*1.2,BROŞÜR!J43,-BROŞÜR!F43,0,0)</f>
        <v>6468.9776561364652</v>
      </c>
      <c r="V43" s="143"/>
      <c r="W43" s="143"/>
      <c r="X43" s="143"/>
      <c r="Y43" s="143"/>
      <c r="Z43" s="144">
        <f>BROŞÜR!F43*0.005*1.05</f>
        <v>656.25</v>
      </c>
      <c r="AA43" s="144"/>
      <c r="AB43" s="144"/>
      <c r="AC43" s="144"/>
      <c r="AD43" s="144"/>
      <c r="AE43" s="144"/>
      <c r="AF43" s="144"/>
      <c r="AG43" s="144"/>
      <c r="AH43" s="144"/>
      <c r="AI43" s="143">
        <v>1214.33</v>
      </c>
      <c r="AJ43" s="143"/>
      <c r="AK43" s="143"/>
      <c r="AL43" s="143"/>
      <c r="AM43" s="137">
        <f>(1+RATE(J43,U43,-F43+Z43))^12-1</f>
        <v>0.24722875636708008</v>
      </c>
      <c r="AN43" s="138"/>
      <c r="AO43" s="138"/>
      <c r="AP43" s="138"/>
      <c r="AQ43" s="139"/>
      <c r="AR43" s="19"/>
      <c r="AS43" s="19"/>
      <c r="AT43" s="45">
        <f>IFERROR(RATE(BROŞÜR!$J43,-BROŞÜR!$U43,BROŞÜR!$F43-BROŞÜR!$Z43-BROŞÜR!$AI43,0,0)/(1+0.2),"-")</f>
        <v>1.6202433777632651E-2</v>
      </c>
    </row>
    <row r="44" spans="5:58" s="1" customFormat="1" ht="12" x14ac:dyDescent="0.2">
      <c r="E44" s="18"/>
      <c r="F44" s="148">
        <v>350000</v>
      </c>
      <c r="G44" s="148"/>
      <c r="H44" s="148"/>
      <c r="I44" s="148"/>
      <c r="J44" s="140">
        <v>36</v>
      </c>
      <c r="K44" s="141"/>
      <c r="L44" s="141"/>
      <c r="M44" s="141"/>
      <c r="N44" s="141"/>
      <c r="O44" s="141"/>
      <c r="P44" s="142"/>
      <c r="Q44" s="135">
        <f>$X$24</f>
        <v>1.5100000000000001E-2</v>
      </c>
      <c r="R44" s="135"/>
      <c r="S44" s="135"/>
      <c r="T44" s="135"/>
      <c r="U44" s="143">
        <f>PMT(BROŞÜR!Q44*1.2,BROŞÜR!J44,-BROŞÜR!F44,0,0)</f>
        <v>13320.350358248435</v>
      </c>
      <c r="V44" s="143"/>
      <c r="W44" s="143"/>
      <c r="X44" s="143"/>
      <c r="Y44" s="143"/>
      <c r="Z44" s="144">
        <f>BROŞÜR!F44*0.005*1.05</f>
        <v>1837.5</v>
      </c>
      <c r="AA44" s="144"/>
      <c r="AB44" s="144"/>
      <c r="AC44" s="144"/>
      <c r="AD44" s="144"/>
      <c r="AE44" s="144"/>
      <c r="AF44" s="144"/>
      <c r="AG44" s="144"/>
      <c r="AH44" s="144"/>
      <c r="AI44" s="143">
        <v>4724.38</v>
      </c>
      <c r="AJ44" s="143"/>
      <c r="AK44" s="143"/>
      <c r="AL44" s="143"/>
      <c r="AM44" s="137">
        <f>(1+RATE(J44,U44,-F44+Z44))^12-1</f>
        <v>0.24521493813033879</v>
      </c>
      <c r="AN44" s="138"/>
      <c r="AO44" s="138"/>
      <c r="AP44" s="138"/>
      <c r="AQ44" s="139"/>
      <c r="AR44" s="19"/>
      <c r="AS44" s="19"/>
      <c r="AT44" s="45">
        <f>IFERROR(RATE(BROŞÜR!$J44,-BROŞÜR!$U44,BROŞÜR!$F44-BROŞÜR!$Z44-BROŞÜR!$AI44,0,0)/(1+0.2),"-")</f>
        <v>1.6072867347512055E-2</v>
      </c>
    </row>
    <row r="45" spans="5:58" s="1" customFormat="1" ht="12" x14ac:dyDescent="0.2">
      <c r="E45" s="18"/>
      <c r="F45" s="148">
        <v>500000</v>
      </c>
      <c r="G45" s="148"/>
      <c r="H45" s="148"/>
      <c r="I45" s="148"/>
      <c r="J45" s="140">
        <v>36</v>
      </c>
      <c r="K45" s="141"/>
      <c r="L45" s="141"/>
      <c r="M45" s="141"/>
      <c r="N45" s="141"/>
      <c r="O45" s="141"/>
      <c r="P45" s="142"/>
      <c r="Q45" s="135">
        <f>$X$24</f>
        <v>1.5100000000000001E-2</v>
      </c>
      <c r="R45" s="135"/>
      <c r="S45" s="135"/>
      <c r="T45" s="135"/>
      <c r="U45" s="143">
        <f>PMT(BROŞÜR!Q45*1.2,BROŞÜR!J45,-BROŞÜR!F45,0,0)</f>
        <v>19029.071940354905</v>
      </c>
      <c r="V45" s="143"/>
      <c r="W45" s="143"/>
      <c r="X45" s="143"/>
      <c r="Y45" s="143"/>
      <c r="Z45" s="144">
        <f>BROŞÜR!F45*0.005*1.05</f>
        <v>2625</v>
      </c>
      <c r="AA45" s="144"/>
      <c r="AB45" s="144"/>
      <c r="AC45" s="144"/>
      <c r="AD45" s="144"/>
      <c r="AE45" s="145"/>
      <c r="AF45" s="145"/>
      <c r="AG45" s="145"/>
      <c r="AH45" s="145"/>
      <c r="AI45" s="143">
        <v>8785.0499999999993</v>
      </c>
      <c r="AJ45" s="143"/>
      <c r="AK45" s="143"/>
      <c r="AL45" s="143"/>
      <c r="AM45" s="137">
        <f>(1+RATE(J45,U45,-F45+Z45))^12-1</f>
        <v>0.24521493813033879</v>
      </c>
      <c r="AN45" s="138"/>
      <c r="AO45" s="138"/>
      <c r="AP45" s="138"/>
      <c r="AQ45" s="139"/>
      <c r="AR45" s="19"/>
      <c r="AS45" s="19"/>
      <c r="AT45" s="45">
        <f>IFERROR(RATE(BROŞÜR!$J45,-BROŞÜR!$U45,BROŞÜR!$F45-BROŞÜR!$Z45-BROŞÜR!$AI45,0,0)/(1+0.2),"-")</f>
        <v>1.6287726931102201E-2</v>
      </c>
    </row>
    <row r="46" spans="5:58" s="1" customFormat="1" ht="12" x14ac:dyDescent="0.2">
      <c r="E46" s="18"/>
      <c r="F46" s="85"/>
      <c r="G46" s="85"/>
      <c r="H46" s="86"/>
      <c r="I46" s="86"/>
      <c r="J46" s="87"/>
      <c r="K46" s="87"/>
      <c r="L46" s="87"/>
      <c r="M46" s="87"/>
      <c r="N46" s="87"/>
      <c r="O46" s="87"/>
      <c r="P46" s="87"/>
      <c r="Q46" s="88"/>
      <c r="R46" s="88"/>
      <c r="S46" s="88"/>
      <c r="T46" s="88"/>
      <c r="U46" s="89"/>
      <c r="V46" s="89"/>
      <c r="W46" s="89"/>
      <c r="X46" s="89"/>
      <c r="Y46" s="89"/>
      <c r="Z46" s="90"/>
      <c r="AA46" s="90"/>
      <c r="AB46" s="90"/>
      <c r="AC46" s="90"/>
      <c r="AD46" s="90"/>
      <c r="AE46" s="91"/>
      <c r="AF46" s="91"/>
      <c r="AG46" s="91"/>
      <c r="AH46" s="91"/>
      <c r="AI46" s="89"/>
      <c r="AJ46" s="89"/>
      <c r="AK46" s="89"/>
      <c r="AL46" s="89"/>
      <c r="AM46" s="92"/>
      <c r="AN46" s="92"/>
      <c r="AO46" s="92"/>
      <c r="AP46" s="92"/>
      <c r="AQ46" s="92"/>
      <c r="AR46" s="19"/>
      <c r="AS46" s="19"/>
      <c r="AT46" s="45"/>
    </row>
    <row r="47" spans="5:58" s="1" customFormat="1" ht="15" customHeight="1" x14ac:dyDescent="0.2">
      <c r="E47" s="18"/>
      <c r="F47" s="75"/>
      <c r="G47" s="75"/>
      <c r="H47" s="170" t="s">
        <v>60</v>
      </c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9"/>
      <c r="AS47" s="19"/>
      <c r="AT47" s="45" t="str">
        <f>IFERROR(RATE(BROŞÜR!$J47,-BROŞÜR!$U47,BROŞÜR!$F47-BROŞÜR!$Z47-BROŞÜR!$AI47,0,0)/(1+0.2),"-")</f>
        <v>-</v>
      </c>
    </row>
    <row r="48" spans="5:58" s="1" customFormat="1" ht="12" customHeight="1" x14ac:dyDescent="0.2">
      <c r="E48" s="18"/>
      <c r="H48" s="147" t="s">
        <v>59</v>
      </c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9"/>
      <c r="AS48" s="19"/>
      <c r="AT48" s="45" t="str">
        <f>IFERROR(RATE(#REF!,-#REF!,#REF!-#REF!-#REF!,0,0)/(1+0.2),"-")</f>
        <v>-</v>
      </c>
    </row>
    <row r="49" spans="5:45" s="1" customFormat="1" ht="12" customHeight="1" x14ac:dyDescent="0.25">
      <c r="E49" s="18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3"/>
      <c r="AS49" s="19"/>
    </row>
    <row r="50" spans="5:45" s="1" customFormat="1" ht="12" customHeight="1" x14ac:dyDescent="0.2">
      <c r="E50" s="18"/>
      <c r="F50" s="3"/>
      <c r="G50" s="3"/>
      <c r="H50" s="48" t="s">
        <v>30</v>
      </c>
      <c r="AR50" s="19"/>
      <c r="AS50" s="19"/>
    </row>
    <row r="51" spans="5:45" s="1" customFormat="1" ht="12" x14ac:dyDescent="0.2">
      <c r="E51" s="18"/>
      <c r="F51" s="3"/>
      <c r="G51" s="3"/>
      <c r="H51" s="48" t="s">
        <v>29</v>
      </c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R51" s="19"/>
      <c r="AS51" s="19"/>
    </row>
    <row r="52" spans="5:45" s="1" customFormat="1" ht="12" x14ac:dyDescent="0.2">
      <c r="E52" s="18"/>
      <c r="F52" s="3"/>
      <c r="G52" s="3"/>
      <c r="H52" s="32" t="s">
        <v>32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M52" s="3"/>
      <c r="AN52" s="9"/>
      <c r="AO52" s="24"/>
      <c r="AP52" s="3"/>
      <c r="AQ52" s="3"/>
      <c r="AR52" s="19"/>
      <c r="AS52" s="19"/>
    </row>
    <row r="53" spans="5:45" s="1" customFormat="1" ht="11.25" customHeight="1" x14ac:dyDescent="0.2">
      <c r="E53" s="18"/>
      <c r="F53" s="3"/>
      <c r="G53" s="3"/>
      <c r="H53" s="31" t="s">
        <v>13</v>
      </c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24"/>
      <c r="AL53" s="24"/>
      <c r="AM53" s="24"/>
      <c r="AN53" s="3"/>
      <c r="AO53" s="3"/>
      <c r="AP53" s="3"/>
      <c r="AQ53" s="3"/>
      <c r="AR53" s="19"/>
      <c r="AS53" s="19"/>
    </row>
    <row r="54" spans="5:45" s="1" customFormat="1" ht="11.25" customHeight="1" x14ac:dyDescent="0.2">
      <c r="E54" s="18"/>
      <c r="F54" s="3"/>
      <c r="H54" s="32" t="s">
        <v>12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24"/>
      <c r="AL54" s="24"/>
      <c r="AM54" s="24"/>
      <c r="AN54" s="3"/>
      <c r="AO54" s="3"/>
      <c r="AP54" s="3"/>
      <c r="AQ54" s="3"/>
      <c r="AR54" s="19"/>
      <c r="AS54" s="19"/>
    </row>
    <row r="55" spans="5:45" s="29" customFormat="1" ht="11.25" customHeight="1" x14ac:dyDescent="0.25">
      <c r="E55" s="26"/>
      <c r="F55" s="27"/>
      <c r="AK55" s="32"/>
      <c r="AL55" s="32"/>
      <c r="AM55" s="32"/>
      <c r="AO55" s="27"/>
      <c r="AP55" s="27"/>
      <c r="AQ55" s="27"/>
      <c r="AR55" s="28"/>
      <c r="AS55" s="28"/>
    </row>
    <row r="56" spans="5:45" s="29" customFormat="1" ht="11.25" customHeight="1" x14ac:dyDescent="0.25">
      <c r="E56" s="26"/>
      <c r="F56" s="24"/>
      <c r="G56" s="32"/>
      <c r="AK56" s="32"/>
      <c r="AL56" s="32"/>
      <c r="AN56" s="27"/>
      <c r="AO56" s="27"/>
      <c r="AP56" s="27"/>
      <c r="AQ56" s="27"/>
      <c r="AR56" s="28"/>
    </row>
    <row r="57" spans="5:45" ht="11.25" customHeight="1" x14ac:dyDescent="0.25">
      <c r="E57" s="12"/>
      <c r="F57" s="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"/>
      <c r="AM57" s="4"/>
      <c r="AN57" s="4"/>
      <c r="AO57" s="4"/>
      <c r="AP57" s="4"/>
      <c r="AQ57" s="4"/>
      <c r="AR57" s="13"/>
    </row>
    <row r="58" spans="5:45" ht="10.5" customHeight="1" x14ac:dyDescent="0.25">
      <c r="E58" s="12"/>
      <c r="F58" s="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"/>
      <c r="AM58" s="4"/>
      <c r="AN58" s="4"/>
      <c r="AO58" s="4"/>
      <c r="AP58" s="4"/>
      <c r="AQ58" s="4"/>
      <c r="AR58" s="13"/>
    </row>
    <row r="59" spans="5:45" x14ac:dyDescent="0.25">
      <c r="E59" s="12"/>
      <c r="F59" s="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"/>
      <c r="AM59" s="4"/>
      <c r="AN59" s="4"/>
      <c r="AO59" s="4"/>
      <c r="AP59" s="4"/>
      <c r="AQ59" s="4"/>
      <c r="AR59" s="13"/>
    </row>
    <row r="60" spans="5:45" ht="15.75" thickBot="1" x14ac:dyDescent="0.3">
      <c r="E60" s="20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2"/>
    </row>
    <row r="64" spans="5:45" x14ac:dyDescent="0.25"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</row>
    <row r="65" spans="5:44" x14ac:dyDescent="0.25"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3"/>
      <c r="AA65" s="3"/>
      <c r="AB65" s="3"/>
      <c r="AC65" s="3"/>
      <c r="AD65" s="3"/>
      <c r="AE65" s="3"/>
      <c r="AF65" s="3"/>
      <c r="AG65" s="3"/>
    </row>
    <row r="66" spans="5:44" x14ac:dyDescent="0.25"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5:44" ht="15.75" customHeight="1" x14ac:dyDescent="0.25">
      <c r="E67" s="23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5:44" ht="15" customHeight="1" x14ac:dyDescent="0.25"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</row>
    <row r="69" spans="5:44" ht="15" customHeight="1" x14ac:dyDescent="0.25">
      <c r="AK69" s="30"/>
    </row>
    <row r="70" spans="5:44" ht="15" customHeight="1" x14ac:dyDescent="0.25">
      <c r="AJ70" s="4"/>
      <c r="AK70" s="30"/>
    </row>
    <row r="71" spans="5:44" ht="15" customHeight="1" x14ac:dyDescent="0.25">
      <c r="AJ71" s="4"/>
    </row>
    <row r="72" spans="5:44" ht="15" customHeight="1" x14ac:dyDescent="0.25"/>
    <row r="73" spans="5:44" ht="15" customHeight="1" x14ac:dyDescent="0.25"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AJ73" s="25"/>
      <c r="AK73" s="25"/>
      <c r="AL73" s="25"/>
      <c r="AM73" s="25"/>
      <c r="AN73" s="25"/>
      <c r="AO73" s="25"/>
      <c r="AP73" s="25"/>
      <c r="AQ73" s="25"/>
      <c r="AR73" s="25"/>
    </row>
    <row r="74" spans="5:44" ht="15" customHeight="1" x14ac:dyDescent="0.25"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AJ74" s="25"/>
      <c r="AK74" s="25"/>
      <c r="AL74" s="25"/>
      <c r="AM74" s="25"/>
      <c r="AN74" s="25"/>
      <c r="AO74" s="25"/>
      <c r="AP74" s="25"/>
      <c r="AQ74" s="25"/>
      <c r="AR74" s="25"/>
    </row>
  </sheetData>
  <sheetProtection formatCells="0" formatColumns="0" formatRows="0"/>
  <protectedRanges>
    <protectedRange sqref="N30 I31:R31 T30:AQ31" name="Aralık1_2_1"/>
    <protectedRange sqref="AB32:AO32 AG33:AP34 H32:H35 AB33:AF36 I36 O33:W36 J32:W32 X32:AA36" name="Aralık1_1_1_1"/>
  </protectedRanges>
  <mergeCells count="76">
    <mergeCell ref="H47:AQ47"/>
    <mergeCell ref="L23:N23"/>
    <mergeCell ref="L22:AI22"/>
    <mergeCell ref="AE24:AI25"/>
    <mergeCell ref="H32:AO32"/>
    <mergeCell ref="H35:AO35"/>
    <mergeCell ref="H34:AO34"/>
    <mergeCell ref="J43:P43"/>
    <mergeCell ref="AI42:AL42"/>
    <mergeCell ref="U43:Y43"/>
    <mergeCell ref="J41:P41"/>
    <mergeCell ref="J42:P42"/>
    <mergeCell ref="H33:AO33"/>
    <mergeCell ref="F41:I41"/>
    <mergeCell ref="F39:AQ39"/>
    <mergeCell ref="H36:AO36"/>
    <mergeCell ref="E4:AR4"/>
    <mergeCell ref="G17:AP20"/>
    <mergeCell ref="F10:AQ16"/>
    <mergeCell ref="U44:Y44"/>
    <mergeCell ref="F40:Y40"/>
    <mergeCell ref="F44:I44"/>
    <mergeCell ref="Q43:T43"/>
    <mergeCell ref="AI44:AL44"/>
    <mergeCell ref="Z44:AH44"/>
    <mergeCell ref="O23:S23"/>
    <mergeCell ref="O24:S25"/>
    <mergeCell ref="T23:V23"/>
    <mergeCell ref="X23:Z23"/>
    <mergeCell ref="AE23:AI23"/>
    <mergeCell ref="T24:V25"/>
    <mergeCell ref="X24:Z25"/>
    <mergeCell ref="E65:Y65"/>
    <mergeCell ref="E64:AG64"/>
    <mergeCell ref="H48:AQ49"/>
    <mergeCell ref="Z41:AH41"/>
    <mergeCell ref="Z42:AH42"/>
    <mergeCell ref="U41:Y41"/>
    <mergeCell ref="U42:Y42"/>
    <mergeCell ref="Q42:T42"/>
    <mergeCell ref="AM42:AQ42"/>
    <mergeCell ref="F42:I42"/>
    <mergeCell ref="J44:P44"/>
    <mergeCell ref="F45:I45"/>
    <mergeCell ref="J45:P45"/>
    <mergeCell ref="AI43:AL43"/>
    <mergeCell ref="F43:I43"/>
    <mergeCell ref="Z43:AH43"/>
    <mergeCell ref="Z40:AL40"/>
    <mergeCell ref="AM40:AQ40"/>
    <mergeCell ref="Q44:T44"/>
    <mergeCell ref="Q41:T41"/>
    <mergeCell ref="AM45:AQ45"/>
    <mergeCell ref="AM44:AQ44"/>
    <mergeCell ref="AM43:AQ43"/>
    <mergeCell ref="AM41:AQ41"/>
    <mergeCell ref="U45:Y45"/>
    <mergeCell ref="Q45:T45"/>
    <mergeCell ref="AI45:AL45"/>
    <mergeCell ref="Z45:AH45"/>
    <mergeCell ref="AI41:AL41"/>
    <mergeCell ref="AA28:AA29"/>
    <mergeCell ref="AE28:AI29"/>
    <mergeCell ref="L24:N29"/>
    <mergeCell ref="W24:W25"/>
    <mergeCell ref="AA24:AA25"/>
    <mergeCell ref="AA26:AA27"/>
    <mergeCell ref="AE26:AI27"/>
    <mergeCell ref="O26:S27"/>
    <mergeCell ref="T26:V27"/>
    <mergeCell ref="W26:W27"/>
    <mergeCell ref="X26:Z27"/>
    <mergeCell ref="O28:S29"/>
    <mergeCell ref="T28:V29"/>
    <mergeCell ref="W28:W29"/>
    <mergeCell ref="X28:Z29"/>
  </mergeCells>
  <hyperlinks>
    <hyperlink ref="G7" r:id="rId1"/>
  </hyperlinks>
  <printOptions horizontalCentered="1"/>
  <pageMargins left="0.23622047244094491" right="0.23622047244094491" top="0.23622047244094491" bottom="0.23622047244094491" header="0.31496062992125984" footer="0.27559055118110237"/>
  <pageSetup paperSize="9" orientation="portrait" r:id="rId2"/>
  <headerFooter>
    <oddHeader>&amp;L&amp;"Calibri,Regular"&amp;09&amp;B&amp;K0000FFKurum İçi Sınırsız Kullanım&amp;K000000 / &amp;KC00000Kişisel Veri</oddHeader>
    <evenHeader>&amp;L&amp;"Calibri,Regular"&amp;09&amp;B&amp;K0000FFKurum İçi Sınırsız Kullanım&amp;K000000 / &amp;KC00000Kişisel Veri</evenHeader>
    <firstHeader>&amp;L&amp;"Calibri,Regular"&amp;09&amp;B&amp;K0000FFKurum İçi Sınırsız Kullanım&amp;K000000 / &amp;KC00000Kişisel Veri</first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0000"/>
    <pageSetUpPr autoPageBreaks="0"/>
  </sheetPr>
  <dimension ref="A3:I12"/>
  <sheetViews>
    <sheetView workbookViewId="0">
      <selection activeCell="B4" sqref="B4"/>
    </sheetView>
  </sheetViews>
  <sheetFormatPr defaultRowHeight="15" x14ac:dyDescent="0.25"/>
  <cols>
    <col min="1" max="1" width="29.28515625" bestFit="1" customWidth="1"/>
    <col min="2" max="2" width="78.85546875" customWidth="1"/>
  </cols>
  <sheetData>
    <row r="3" spans="1:9" x14ac:dyDescent="0.25">
      <c r="B3" s="33" t="s">
        <v>15</v>
      </c>
    </row>
    <row r="4" spans="1:9" x14ac:dyDescent="0.25">
      <c r="A4" s="34" t="s">
        <v>16</v>
      </c>
      <c r="B4" s="35" t="s">
        <v>1</v>
      </c>
    </row>
    <row r="5" spans="1:9" x14ac:dyDescent="0.25">
      <c r="A5" s="36" t="s">
        <v>17</v>
      </c>
      <c r="B5" s="37" t="s">
        <v>1</v>
      </c>
      <c r="C5" s="6"/>
      <c r="D5" s="6"/>
      <c r="E5" s="6"/>
      <c r="F5" s="6"/>
      <c r="G5" s="6"/>
      <c r="H5" s="6"/>
      <c r="I5" s="6"/>
    </row>
    <row r="6" spans="1:9" x14ac:dyDescent="0.25">
      <c r="A6" s="36" t="s">
        <v>18</v>
      </c>
      <c r="B6" s="37" t="s">
        <v>1</v>
      </c>
      <c r="C6" s="6"/>
      <c r="D6" s="6"/>
      <c r="E6" s="6"/>
      <c r="F6" s="6"/>
      <c r="G6" s="6"/>
      <c r="H6" s="6"/>
      <c r="I6" s="6"/>
    </row>
    <row r="7" spans="1:9" x14ac:dyDescent="0.25">
      <c r="A7" s="36" t="s">
        <v>19</v>
      </c>
      <c r="B7" s="38" t="s">
        <v>1</v>
      </c>
      <c r="C7" s="6"/>
      <c r="D7" s="6"/>
      <c r="E7" s="6"/>
      <c r="F7" s="6"/>
      <c r="G7" s="6"/>
      <c r="H7" s="6"/>
      <c r="I7" s="6"/>
    </row>
    <row r="8" spans="1:9" x14ac:dyDescent="0.25">
      <c r="A8" s="36" t="s">
        <v>20</v>
      </c>
      <c r="B8" s="39" t="s">
        <v>1</v>
      </c>
      <c r="C8" s="6"/>
      <c r="D8" s="6"/>
      <c r="E8" s="6"/>
      <c r="F8" s="6"/>
      <c r="G8" s="6"/>
      <c r="H8" s="6"/>
      <c r="I8" s="6"/>
    </row>
    <row r="9" spans="1:9" x14ac:dyDescent="0.25">
      <c r="B9" s="40" t="s">
        <v>21</v>
      </c>
    </row>
    <row r="10" spans="1:9" x14ac:dyDescent="0.25">
      <c r="B10" s="41" t="s">
        <v>22</v>
      </c>
    </row>
    <row r="11" spans="1:9" x14ac:dyDescent="0.25">
      <c r="B11" s="41" t="s">
        <v>23</v>
      </c>
    </row>
    <row r="12" spans="1:9" x14ac:dyDescent="0.25">
      <c r="B12" s="42" t="s">
        <v>24</v>
      </c>
    </row>
  </sheetData>
  <pageMargins left="0.7" right="0.7" top="0.75" bottom="0.75" header="0.3" footer="0.3"/>
  <pageSetup paperSize="9" orientation="portrait" r:id="rId1"/>
  <headerFooter>
    <oddHeader>&amp;L&amp;"Calibri,Regular"&amp;09&amp;B&amp;K0000FFKurum İçi Sınırsız Kullanım&amp;K000000 / &amp;KC00000Kişisel Veri</oddHeader>
    <evenHeader>&amp;L&amp;"Calibri,Regular"&amp;09&amp;B&amp;K0000FFKurum İçi Sınırsız Kullanım&amp;K000000 / &amp;KC00000Kişisel Veri</evenHeader>
    <firstHeader>&amp;L&amp;"Calibri,Regular"&amp;09&amp;B&amp;K0000FFKurum İçi Sınırsız Kullanım&amp;K000000 / &amp;KC00000Kişisel Veri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autoPageBreaks="0"/>
  </sheetPr>
  <dimension ref="A1:V11"/>
  <sheetViews>
    <sheetView workbookViewId="0">
      <selection activeCell="J5" sqref="J5"/>
    </sheetView>
  </sheetViews>
  <sheetFormatPr defaultRowHeight="15" x14ac:dyDescent="0.25"/>
  <cols>
    <col min="1" max="1" width="6.42578125" customWidth="1"/>
    <col min="2" max="2" width="74.5703125" customWidth="1"/>
    <col min="3" max="3" width="5.28515625" bestFit="1" customWidth="1"/>
    <col min="4" max="4" width="2.7109375" bestFit="1" customWidth="1"/>
    <col min="5" max="5" width="6.140625" bestFit="1" customWidth="1"/>
    <col min="6" max="6" width="11.85546875" bestFit="1" customWidth="1"/>
    <col min="7" max="7" width="2.7109375" bestFit="1" customWidth="1"/>
    <col min="8" max="8" width="16.5703125" bestFit="1" customWidth="1"/>
    <col min="9" max="9" width="5.42578125" bestFit="1" customWidth="1"/>
    <col min="10" max="10" width="28.5703125" bestFit="1" customWidth="1"/>
    <col min="12" max="12" width="42.42578125" bestFit="1" customWidth="1"/>
    <col min="13" max="13" width="47" customWidth="1"/>
    <col min="14" max="14" width="68.28515625" bestFit="1" customWidth="1"/>
    <col min="15" max="15" width="21.42578125" bestFit="1" customWidth="1"/>
    <col min="16" max="16" width="8.5703125" bestFit="1" customWidth="1"/>
    <col min="17" max="17" width="11.140625" customWidth="1"/>
    <col min="18" max="18" width="17" customWidth="1"/>
    <col min="19" max="19" width="17.140625" bestFit="1" customWidth="1"/>
    <col min="20" max="20" width="18.28515625" bestFit="1" customWidth="1"/>
    <col min="21" max="21" width="28.5703125" bestFit="1" customWidth="1"/>
    <col min="22" max="22" width="7.42578125" bestFit="1" customWidth="1"/>
  </cols>
  <sheetData>
    <row r="1" spans="1:22" s="53" customFormat="1" ht="89.25" customHeight="1" thickBot="1" x14ac:dyDescent="0.25">
      <c r="A1" s="52"/>
      <c r="B1" s="60" t="s">
        <v>48</v>
      </c>
      <c r="C1" s="61" t="s">
        <v>33</v>
      </c>
      <c r="D1" s="62" t="s">
        <v>1</v>
      </c>
      <c r="E1" s="63">
        <v>36</v>
      </c>
      <c r="F1" s="64">
        <v>3000</v>
      </c>
      <c r="G1" s="65" t="s">
        <v>1</v>
      </c>
      <c r="H1" s="66">
        <v>750000</v>
      </c>
      <c r="I1" s="67" t="s">
        <v>34</v>
      </c>
      <c r="J1" s="79">
        <v>1.5100000000000001E-2</v>
      </c>
      <c r="K1" s="68">
        <v>5.0000000000000001E-3</v>
      </c>
      <c r="L1" s="69" t="s">
        <v>35</v>
      </c>
      <c r="M1" s="70" t="s">
        <v>41</v>
      </c>
      <c r="N1" s="68" t="s">
        <v>42</v>
      </c>
      <c r="O1" s="68" t="s">
        <v>38</v>
      </c>
      <c r="P1" s="71" t="s">
        <v>36</v>
      </c>
      <c r="Q1" s="72" t="s">
        <v>36</v>
      </c>
      <c r="R1" s="58" t="s">
        <v>37</v>
      </c>
      <c r="S1" s="59" t="s">
        <v>37</v>
      </c>
      <c r="T1" s="59" t="s">
        <v>38</v>
      </c>
      <c r="U1" s="54" t="s">
        <v>47</v>
      </c>
      <c r="V1" s="57" t="s">
        <v>36</v>
      </c>
    </row>
    <row r="2" spans="1:22" s="50" customFormat="1" ht="81.75" thickBot="1" x14ac:dyDescent="0.3">
      <c r="A2" s="49"/>
      <c r="B2" s="60" t="s">
        <v>48</v>
      </c>
      <c r="C2" s="61" t="s">
        <v>33</v>
      </c>
      <c r="D2" s="62" t="s">
        <v>1</v>
      </c>
      <c r="E2" s="63">
        <v>36</v>
      </c>
      <c r="F2" s="64">
        <v>3000</v>
      </c>
      <c r="G2" s="65" t="s">
        <v>1</v>
      </c>
      <c r="H2" s="66">
        <v>750000</v>
      </c>
      <c r="I2" s="67" t="s">
        <v>34</v>
      </c>
      <c r="J2" s="79">
        <v>1.54E-2</v>
      </c>
      <c r="K2" s="68">
        <v>5.0000000000000001E-3</v>
      </c>
      <c r="L2" s="69" t="s">
        <v>35</v>
      </c>
      <c r="M2" s="70" t="s">
        <v>41</v>
      </c>
      <c r="N2" s="68" t="s">
        <v>42</v>
      </c>
      <c r="O2" s="68" t="s">
        <v>38</v>
      </c>
      <c r="P2" s="71" t="s">
        <v>36</v>
      </c>
      <c r="Q2" s="72" t="s">
        <v>36</v>
      </c>
      <c r="R2"/>
      <c r="S2"/>
      <c r="T2"/>
    </row>
    <row r="3" spans="1:22" ht="52.5" customHeight="1" thickBot="1" x14ac:dyDescent="0.3">
      <c r="B3" s="60" t="s">
        <v>48</v>
      </c>
      <c r="C3" s="61" t="s">
        <v>33</v>
      </c>
      <c r="D3" s="62" t="s">
        <v>1</v>
      </c>
      <c r="E3" s="63">
        <v>36</v>
      </c>
      <c r="F3" s="64">
        <v>3000</v>
      </c>
      <c r="G3" s="65" t="s">
        <v>1</v>
      </c>
      <c r="H3" s="66">
        <v>750000</v>
      </c>
      <c r="I3" s="67" t="s">
        <v>34</v>
      </c>
      <c r="J3" s="79">
        <v>1.47E-2</v>
      </c>
      <c r="K3" s="68">
        <v>5.0000000000000001E-3</v>
      </c>
      <c r="L3" s="69" t="s">
        <v>35</v>
      </c>
      <c r="M3" s="70" t="s">
        <v>41</v>
      </c>
      <c r="N3" s="68" t="s">
        <v>36</v>
      </c>
      <c r="O3" s="68" t="s">
        <v>38</v>
      </c>
      <c r="P3" s="71" t="s">
        <v>36</v>
      </c>
      <c r="Q3" s="72" t="s">
        <v>36</v>
      </c>
    </row>
    <row r="4" spans="1:22" ht="40.5" customHeight="1" thickBot="1" x14ac:dyDescent="0.3">
      <c r="B4" s="60" t="s">
        <v>48</v>
      </c>
      <c r="C4" s="61" t="s">
        <v>54</v>
      </c>
      <c r="D4" s="62" t="s">
        <v>1</v>
      </c>
      <c r="E4" s="63">
        <v>36</v>
      </c>
      <c r="F4" s="64">
        <v>3000</v>
      </c>
      <c r="G4" s="65" t="s">
        <v>1</v>
      </c>
      <c r="H4" s="66">
        <v>750001</v>
      </c>
      <c r="I4" s="67" t="s">
        <v>34</v>
      </c>
      <c r="J4" s="79">
        <v>1.54E-2</v>
      </c>
      <c r="K4" s="68">
        <v>5.0000000000000001E-3</v>
      </c>
      <c r="L4" s="69" t="s">
        <v>35</v>
      </c>
      <c r="M4" s="70" t="s">
        <v>41</v>
      </c>
      <c r="N4" s="68" t="s">
        <v>36</v>
      </c>
      <c r="O4" s="68" t="s">
        <v>38</v>
      </c>
      <c r="P4" s="71" t="s">
        <v>36</v>
      </c>
      <c r="Q4" s="72" t="s">
        <v>36</v>
      </c>
    </row>
    <row r="5" spans="1:22" ht="33" customHeight="1" thickBot="1" x14ac:dyDescent="0.3">
      <c r="B5" s="60" t="s">
        <v>49</v>
      </c>
      <c r="C5" s="61" t="s">
        <v>57</v>
      </c>
      <c r="D5" s="62" t="s">
        <v>1</v>
      </c>
      <c r="E5" s="63">
        <v>36</v>
      </c>
      <c r="F5" s="64">
        <v>3000</v>
      </c>
      <c r="G5" s="65" t="s">
        <v>1</v>
      </c>
      <c r="H5" s="66">
        <v>750002</v>
      </c>
      <c r="I5" s="67" t="s">
        <v>34</v>
      </c>
      <c r="J5" s="79">
        <v>1.8100000000000002E-2</v>
      </c>
      <c r="K5" s="68">
        <v>5.0000000000000001E-3</v>
      </c>
      <c r="L5" s="69" t="s">
        <v>36</v>
      </c>
      <c r="M5" s="70" t="s">
        <v>41</v>
      </c>
      <c r="N5" s="68" t="s">
        <v>36</v>
      </c>
      <c r="O5" s="68" t="s">
        <v>38</v>
      </c>
      <c r="P5" s="71" t="s">
        <v>36</v>
      </c>
      <c r="Q5" s="72" t="s">
        <v>36</v>
      </c>
    </row>
    <row r="6" spans="1:22" ht="33" customHeight="1" x14ac:dyDescent="0.25"/>
    <row r="7" spans="1:22" ht="33" customHeight="1" x14ac:dyDescent="0.25"/>
    <row r="8" spans="1:22" ht="29.25" customHeight="1" x14ac:dyDescent="0.25"/>
    <row r="9" spans="1:22" ht="29.25" customHeight="1" x14ac:dyDescent="0.25"/>
    <row r="10" spans="1:22" ht="29.25" customHeight="1" x14ac:dyDescent="0.25"/>
    <row r="11" spans="1:22" ht="42.75" customHeight="1" x14ac:dyDescent="0.25"/>
  </sheetData>
  <pageMargins left="0.7" right="0.7" top="0.75" bottom="0.75" header="0.3" footer="0.3"/>
  <pageSetup paperSize="9" orientation="portrait" verticalDpi="0" r:id="rId1"/>
  <headerFooter>
    <oddHeader>&amp;L&amp;"Calibri,Regular"&amp;09&amp;B&amp;K0000FFKurum İçi Sınırsız Kullanım&amp;K000000 / &amp;KC00000Kişisel Veri</oddHeader>
    <evenHeader>&amp;L&amp;"Calibri,Regular"&amp;09&amp;B&amp;K0000FFKurum İçi Sınırsız Kullanım&amp;K000000 / &amp;KC00000Kişisel Veri</evenHeader>
    <firstHeader>&amp;L&amp;"Calibri,Regular"&amp;09&amp;B&amp;K0000FFKurum İçi Sınırsız Kullanım&amp;K000000 / &amp;KC00000Kişisel Veri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sisl xmlns:xsd="http://www.w3.org/2001/XMLSchema" xmlns:xsi="http://www.w3.org/2001/XMLSchema-instance" xmlns="http://www.boldonjames.com/2008/01/sie/internal/label" sislVersion="0" policy="bab714a6-9187-42f5-a4dd-542e816fcaf4" origin="userSelected">
  <element uid="id_classification_generalbusiness" value=""/>
  <element uid="6748bc31-4136-421c-87e3-7c80c17513ad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B78041948A3454EA22E423DD77A528F" ma:contentTypeVersion="1" ma:contentTypeDescription="Yeni belge oluşturun." ma:contentTypeScope="" ma:versionID="47207b0bf47ccf804ac841e83c6cd13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ba54a53e162fb2ceeaf8ce97a9aa68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C39E4-F209-4F53-8A13-3AD86161F782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8BA5AA-3FAA-4428-A0CB-03AF828F3E53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81D58B6F-14AE-4553-8A90-2D1E3DF27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C3B8B03-2CC7-46D4-826E-405E1630F2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BROŞÜR</vt:lpstr>
      <vt:lpstr>ADRES</vt:lpstr>
      <vt:lpstr>Sayfa1</vt:lpstr>
      <vt:lpstr>BROŞÜR!Yazdırma_Alanı</vt:lpstr>
    </vt:vector>
  </TitlesOfParts>
  <Company>vakifbank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OZGE</cp:lastModifiedBy>
  <cp:lastPrinted>2017-03-20T06:11:28Z</cp:lastPrinted>
  <dcterms:created xsi:type="dcterms:W3CDTF">2010-08-18T10:28:28Z</dcterms:created>
  <dcterms:modified xsi:type="dcterms:W3CDTF">2021-06-22T07:38:47Z</dcterms:modified>
  <cp:category>GZL02;KVKK02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0x010100CB78041948A3454EA22E423DD77A528F</vt:lpwstr>
  </property>
  <property fmtid="{D5CDD505-2E9C-101B-9397-08002B2CF9AE}" pid="3" name="docIndexRef">
    <vt:lpwstr>048d796b-eb31-449e-bcb5-7fcdb7235468</vt:lpwstr>
  </property>
  <property fmtid="{D5CDD505-2E9C-101B-9397-08002B2CF9AE}" pid="4" name="bjSaver">
    <vt:lpwstr>dBiBrb1XSd1htwN1zcVN09NU+41iwZIM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policy="bab714a6-9187-42f5-a4dd-542e816fcaf4" origin="userSelected" xmlns="http://www.boldonj</vt:lpwstr>
  </property>
  <property fmtid="{D5CDD505-2E9C-101B-9397-08002B2CF9AE}" pid="6" name="bjDocumentLabelXML-0">
    <vt:lpwstr>ames.com/2008/01/sie/internal/label"&gt;&lt;element uid="id_classification_generalbusiness" value="" /&gt;&lt;element uid="6748bc31-4136-421c-87e3-7c80c17513ad" value="" /&gt;&lt;/sisl&gt;</vt:lpwstr>
  </property>
  <property fmtid="{D5CDD505-2E9C-101B-9397-08002B2CF9AE}" pid="7" name="bjDocumentSecurityLabel">
    <vt:lpwstr>Kurum İçi Sınırsız Kullanım / Kişisel Veri</vt:lpwstr>
  </property>
  <property fmtid="{D5CDD505-2E9C-101B-9397-08002B2CF9AE}" pid="8" name="bjClsUserRVM">
    <vt:lpwstr>[]</vt:lpwstr>
  </property>
  <property fmtid="{D5CDD505-2E9C-101B-9397-08002B2CF9AE}" pid="9" name="bjLeftHeaderLabel-first">
    <vt:lpwstr>&amp;"Calibri,Regular"&amp;09&amp;B&amp;K0000FFKurum İçi Sınırsız Kullanım&amp;K000000 / &amp;KC00000Kişisel Veri</vt:lpwstr>
  </property>
  <property fmtid="{D5CDD505-2E9C-101B-9397-08002B2CF9AE}" pid="10" name="bjLeftHeaderLabel-even">
    <vt:lpwstr>&amp;"Calibri,Regular"&amp;09&amp;B&amp;K0000FFKurum İçi Sınırsız Kullanım&amp;K000000 / &amp;KC00000Kişisel Veri</vt:lpwstr>
  </property>
  <property fmtid="{D5CDD505-2E9C-101B-9397-08002B2CF9AE}" pid="11" name="bjLeftHeaderLabel">
    <vt:lpwstr>&amp;"Calibri,Regular"&amp;09&amp;B&amp;K0000FFKurum İçi Sınırsız Kullanım&amp;K000000 / &amp;KC00000Kişisel Veri</vt:lpwstr>
  </property>
</Properties>
</file>